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20" windowHeight="83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2" i="1" l="1"/>
  <c r="G71" i="1"/>
  <c r="G77" i="1"/>
  <c r="G76" i="1"/>
  <c r="G75" i="1"/>
  <c r="G74" i="1"/>
  <c r="G79" i="1" s="1"/>
  <c r="G83" i="1" s="1"/>
  <c r="G68" i="1"/>
  <c r="G69" i="1" l="1"/>
  <c r="G67" i="1"/>
  <c r="G66" i="1"/>
  <c r="G65" i="1"/>
  <c r="G64" i="1"/>
  <c r="G63" i="1"/>
  <c r="G62" i="1"/>
  <c r="G61" i="1"/>
  <c r="G60" i="1"/>
  <c r="G59" i="1"/>
  <c r="G58" i="1"/>
  <c r="G56" i="1"/>
  <c r="G57" i="1"/>
  <c r="G45" i="1"/>
  <c r="G47" i="1"/>
  <c r="G46" i="1"/>
  <c r="G44" i="1"/>
  <c r="G35" i="1"/>
  <c r="G43" i="1"/>
  <c r="G34" i="1"/>
  <c r="G37" i="1"/>
  <c r="G36" i="1"/>
  <c r="G28" i="1"/>
  <c r="G27" i="1"/>
  <c r="G26" i="1"/>
  <c r="G25" i="1"/>
  <c r="G24" i="1"/>
  <c r="E14" i="1"/>
  <c r="E12" i="1"/>
  <c r="E13" i="1"/>
  <c r="E11" i="1"/>
  <c r="G49" i="1" l="1"/>
  <c r="G39" i="1"/>
  <c r="G30" i="1"/>
  <c r="L50" i="1" s="1"/>
  <c r="E16" i="1"/>
  <c r="E18" i="1" s="1"/>
</calcChain>
</file>

<file path=xl/sharedStrings.xml><?xml version="1.0" encoding="utf-8"?>
<sst xmlns="http://schemas.openxmlformats.org/spreadsheetml/2006/main" count="119" uniqueCount="85">
  <si>
    <t>Lenght</t>
  </si>
  <si>
    <t>Width</t>
  </si>
  <si>
    <t>Color</t>
  </si>
  <si>
    <t>Coyote Brown</t>
  </si>
  <si>
    <t>Price</t>
  </si>
  <si>
    <t>Denier</t>
  </si>
  <si>
    <t>DIY TACTICAL COMMUNITY MATERIAL COST CALCULATOR</t>
  </si>
  <si>
    <t>#1</t>
  </si>
  <si>
    <t>#2</t>
  </si>
  <si>
    <t>#3</t>
  </si>
  <si>
    <t>#4</t>
  </si>
  <si>
    <t>Fabrics used:</t>
  </si>
  <si>
    <t>Cordura:</t>
  </si>
  <si>
    <t>Total Cordura used (sq in):</t>
  </si>
  <si>
    <t>Area (sq in)</t>
  </si>
  <si>
    <t>Total cost:</t>
  </si>
  <si>
    <t>Price per yard</t>
  </si>
  <si>
    <t>from "=(E16/2160)*D8" to "=(E16/YOUR SQ IN HERE)*D8".</t>
  </si>
  <si>
    <t>If you use other fabric types, just copy the entire box and</t>
  </si>
  <si>
    <t>adjust to your needs.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</si>
  <si>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your fabric isn't 36" by 60", then you need to edit E18</t>
    </r>
  </si>
  <si>
    <t>Narrow fabrics used:</t>
  </si>
  <si>
    <t>Webbing:</t>
  </si>
  <si>
    <t>Cost</t>
  </si>
  <si>
    <t>1"</t>
  </si>
  <si>
    <t>1,5"</t>
  </si>
  <si>
    <t>2"</t>
  </si>
  <si>
    <t>3"</t>
  </si>
  <si>
    <t>Velcro:</t>
  </si>
  <si>
    <t>Size</t>
  </si>
  <si>
    <t>Type:</t>
  </si>
  <si>
    <t>Size:</t>
  </si>
  <si>
    <t>4"</t>
  </si>
  <si>
    <t>Total webbing price:</t>
  </si>
  <si>
    <t>Total velcro price:</t>
  </si>
  <si>
    <t>Elastic 1"</t>
  </si>
  <si>
    <t>Elastic 2"</t>
  </si>
  <si>
    <t>So instead of dividing by 36", I divide by 1200.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</si>
  <si>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shock cord I use come in 100 ft, and 1200" make 100 ft.</t>
    </r>
  </si>
  <si>
    <t>Elastic webbing is just like normal webbing, but you already knew that?</t>
  </si>
  <si>
    <t>Shock Cord 3/16</t>
  </si>
  <si>
    <t>Assorted items:</t>
  </si>
  <si>
    <t>Total ass. Price: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</si>
  <si>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"Cost" is the price per yard, "Price" is "Cost" divided by</t>
    </r>
  </si>
  <si>
    <t>YKK #8 coil</t>
  </si>
  <si>
    <t>YKK #10 coil</t>
  </si>
  <si>
    <t xml:space="preserve"> 36 to give you the price per inch. As you see, as the example shows</t>
  </si>
  <si>
    <t>the same "Price" as "Cost", due to it being 36" pieces.</t>
  </si>
  <si>
    <t>TOTAL PRICE FOR NARROW FABRICS:</t>
  </si>
  <si>
    <t>Hardware:</t>
  </si>
  <si>
    <t>Triglide</t>
  </si>
  <si>
    <t>SRB</t>
  </si>
  <si>
    <t>Quantity</t>
  </si>
  <si>
    <t>Cordlock</t>
  </si>
  <si>
    <t>-</t>
  </si>
  <si>
    <t>D Ring</t>
  </si>
  <si>
    <t>Blast buckle</t>
  </si>
  <si>
    <t>Surface mount</t>
  </si>
  <si>
    <t>Looploc</t>
  </si>
  <si>
    <t>Slider</t>
  </si>
  <si>
    <t>#8</t>
  </si>
  <si>
    <t>#10</t>
  </si>
  <si>
    <t>Total hardware price: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</si>
  <si>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Adjust to your own prices…</t>
    </r>
  </si>
  <si>
    <t>Add more as needed.</t>
  </si>
  <si>
    <r>
      <rPr>
        <b/>
        <sz val="14"/>
        <color theme="1"/>
        <rFont val="Calibri"/>
        <family val="2"/>
        <scheme val="minor"/>
      </rPr>
      <t>NOTE:</t>
    </r>
    <r>
      <rPr>
        <sz val="14"/>
        <color theme="1"/>
        <rFont val="Calibri"/>
        <family val="2"/>
        <scheme val="minor"/>
      </rPr>
      <t xml:space="preserve"> Don't count on me doing the math right, you better check it yourself.</t>
    </r>
  </si>
  <si>
    <t xml:space="preserve"> - Essal \ Nora Tactical</t>
  </si>
  <si>
    <t>Labour:</t>
  </si>
  <si>
    <t>Hours</t>
  </si>
  <si>
    <t>Total</t>
  </si>
  <si>
    <t>Design</t>
  </si>
  <si>
    <t>Cutting \ Pattern</t>
  </si>
  <si>
    <t>Sewing</t>
  </si>
  <si>
    <t>Total labour cost:</t>
  </si>
  <si>
    <t>Start-up fee</t>
  </si>
  <si>
    <t>TOTAL MATERIAL USED PER UNIT:</t>
  </si>
  <si>
    <t>TOTAL PROJECT PRICE:</t>
  </si>
  <si>
    <t>The example doesn't really show off a proper project price or a proper material useage.</t>
  </si>
  <si>
    <t>Try it out with something you already make, and see the price turn into something more reasonable.</t>
  </si>
  <si>
    <t>don't need that option for this project.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</si>
  <si>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Maybe only used for custom projects? Just set the cost to "0" if you</t>
    </r>
  </si>
  <si>
    <t>Also remember to calculate wasted materials! Easiest way to do this is to add additional inches imo..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</si>
  <si>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Say you added an additional chart for another fabric, then </t>
    </r>
  </si>
  <si>
    <t>remember to add the location of the total calculator (ex J42) into G82</t>
  </si>
  <si>
    <t>to get the proper total material used per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</si>
</sst>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left"/>
    </xf>
    <xf numFmtId="0" fontId="0" fillId="0" borderId="11" xfId="0" applyBorder="1"/>
    <xf numFmtId="0" fontId="1" fillId="0" borderId="0" xfId="0" applyFont="1"/>
    <xf numFmtId="0" fontId="1" fillId="0" borderId="2" xfId="0" applyFont="1" applyBorder="1"/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/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9" xfId="0" applyFill="1" applyBorder="1"/>
    <xf numFmtId="0" fontId="0" fillId="0" borderId="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11" xfId="0" applyFont="1" applyBorder="1"/>
    <xf numFmtId="0" fontId="1" fillId="0" borderId="13" xfId="0" applyFont="1" applyFill="1" applyBorder="1" applyAlignment="1">
      <alignment horizontal="right"/>
    </xf>
    <xf numFmtId="0" fontId="1" fillId="0" borderId="13" xfId="0" applyFont="1" applyBorder="1"/>
    <xf numFmtId="0" fontId="0" fillId="0" borderId="13" xfId="0" applyFill="1" applyBorder="1"/>
    <xf numFmtId="0" fontId="0" fillId="0" borderId="11" xfId="0" applyFill="1" applyBorder="1"/>
    <xf numFmtId="0" fontId="0" fillId="0" borderId="2" xfId="0" applyFill="1" applyBorder="1"/>
    <xf numFmtId="0" fontId="1" fillId="0" borderId="6" xfId="0" applyFont="1" applyBorder="1"/>
    <xf numFmtId="0" fontId="4" fillId="0" borderId="0" xfId="0" applyFont="1"/>
    <xf numFmtId="0" fontId="2" fillId="0" borderId="12" xfId="0" applyFont="1" applyBorder="1"/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I88" sqref="I88"/>
    </sheetView>
  </sheetViews>
  <sheetFormatPr defaultRowHeight="15" x14ac:dyDescent="0.25"/>
  <sheetData>
    <row r="1" spans="1:14" ht="18.75" x14ac:dyDescent="0.3">
      <c r="A1" s="1" t="s">
        <v>6</v>
      </c>
      <c r="I1" s="40" t="s">
        <v>65</v>
      </c>
    </row>
    <row r="2" spans="1:14" x14ac:dyDescent="0.25">
      <c r="I2" t="s">
        <v>66</v>
      </c>
    </row>
    <row r="3" spans="1:14" x14ac:dyDescent="0.25">
      <c r="B3" s="18" t="s">
        <v>11</v>
      </c>
      <c r="E3" s="18"/>
    </row>
    <row r="5" spans="1:14" x14ac:dyDescent="0.25">
      <c r="B5" s="14" t="s">
        <v>12</v>
      </c>
      <c r="C5" s="17"/>
      <c r="D5" s="11"/>
      <c r="E5" s="11"/>
      <c r="F5" s="17"/>
      <c r="I5" t="s">
        <v>20</v>
      </c>
    </row>
    <row r="6" spans="1:14" x14ac:dyDescent="0.25">
      <c r="B6" s="2" t="s">
        <v>5</v>
      </c>
      <c r="C6" s="9"/>
      <c r="D6" s="20">
        <v>500</v>
      </c>
      <c r="E6" s="4"/>
      <c r="F6" s="9"/>
      <c r="I6" t="s">
        <v>17</v>
      </c>
    </row>
    <row r="7" spans="1:14" x14ac:dyDescent="0.25">
      <c r="B7" s="2" t="s">
        <v>2</v>
      </c>
      <c r="C7" s="9"/>
      <c r="D7" s="20" t="s">
        <v>3</v>
      </c>
      <c r="E7" s="4"/>
      <c r="F7" s="9"/>
      <c r="I7" t="s">
        <v>18</v>
      </c>
    </row>
    <row r="8" spans="1:14" x14ac:dyDescent="0.25">
      <c r="B8" s="7" t="s">
        <v>16</v>
      </c>
      <c r="C8" s="8"/>
      <c r="D8" s="21">
        <v>11</v>
      </c>
      <c r="E8" s="6"/>
      <c r="F8" s="8"/>
      <c r="I8" t="s">
        <v>19</v>
      </c>
    </row>
    <row r="9" spans="1:14" x14ac:dyDescent="0.25">
      <c r="B9" s="2"/>
      <c r="C9" s="4"/>
      <c r="D9" s="4"/>
      <c r="E9" s="4"/>
      <c r="F9" s="9"/>
    </row>
    <row r="10" spans="1:14" x14ac:dyDescent="0.25">
      <c r="B10" s="14"/>
      <c r="C10" s="14" t="s">
        <v>0</v>
      </c>
      <c r="D10" s="15" t="s">
        <v>1</v>
      </c>
      <c r="E10" s="16" t="s">
        <v>14</v>
      </c>
      <c r="F10" s="17"/>
    </row>
    <row r="11" spans="1:14" x14ac:dyDescent="0.25">
      <c r="B11" s="14" t="s">
        <v>7</v>
      </c>
      <c r="C11" s="25">
        <v>36</v>
      </c>
      <c r="D11" s="25">
        <v>60</v>
      </c>
      <c r="E11" s="14">
        <f>C11*D11</f>
        <v>2160</v>
      </c>
      <c r="F11" s="17"/>
    </row>
    <row r="12" spans="1:14" x14ac:dyDescent="0.25">
      <c r="B12" s="14" t="s">
        <v>8</v>
      </c>
      <c r="C12" s="25">
        <v>36</v>
      </c>
      <c r="D12" s="25">
        <v>30</v>
      </c>
      <c r="E12" s="14">
        <f>C12*D12</f>
        <v>1080</v>
      </c>
      <c r="F12" s="17"/>
    </row>
    <row r="13" spans="1:14" x14ac:dyDescent="0.25">
      <c r="B13" s="14" t="s">
        <v>9</v>
      </c>
      <c r="C13" s="25">
        <v>36</v>
      </c>
      <c r="D13" s="25">
        <v>30</v>
      </c>
      <c r="E13" s="14">
        <f>C13*D13</f>
        <v>1080</v>
      </c>
      <c r="F13" s="17"/>
    </row>
    <row r="14" spans="1:14" x14ac:dyDescent="0.25">
      <c r="B14" s="7" t="s">
        <v>10</v>
      </c>
      <c r="C14" s="24">
        <v>0</v>
      </c>
      <c r="D14" s="24">
        <v>0</v>
      </c>
      <c r="E14" s="7">
        <f>C14*D14</f>
        <v>0</v>
      </c>
      <c r="F14" s="8"/>
    </row>
    <row r="15" spans="1:14" x14ac:dyDescent="0.25">
      <c r="B15" s="12"/>
      <c r="C15" s="10"/>
      <c r="D15" s="10"/>
      <c r="E15" s="12"/>
      <c r="F15" s="13"/>
      <c r="J15" s="4"/>
      <c r="K15" s="4"/>
      <c r="L15" s="4"/>
      <c r="M15" s="4"/>
      <c r="N15" s="4"/>
    </row>
    <row r="16" spans="1:14" x14ac:dyDescent="0.25">
      <c r="B16" s="7" t="s">
        <v>13</v>
      </c>
      <c r="C16" s="6"/>
      <c r="D16" s="8"/>
      <c r="E16" s="19">
        <f>SUM(E11:E14)</f>
        <v>4320</v>
      </c>
      <c r="F16" s="8"/>
      <c r="J16" s="4"/>
      <c r="K16" s="4"/>
      <c r="L16" s="20"/>
      <c r="M16" s="4"/>
      <c r="N16" s="4"/>
    </row>
    <row r="17" spans="2:14" x14ac:dyDescent="0.25">
      <c r="B17" s="12"/>
      <c r="C17" s="10"/>
      <c r="D17" s="10"/>
      <c r="E17" s="12"/>
      <c r="F17" s="13"/>
      <c r="J17" s="4"/>
      <c r="K17" s="4"/>
      <c r="L17" s="20"/>
      <c r="M17" s="4"/>
      <c r="N17" s="4"/>
    </row>
    <row r="18" spans="2:14" x14ac:dyDescent="0.25">
      <c r="B18" s="7" t="s">
        <v>15</v>
      </c>
      <c r="C18" s="6"/>
      <c r="D18" s="6"/>
      <c r="E18" s="19">
        <f>(E16/2160)*D8</f>
        <v>22</v>
      </c>
      <c r="F18" s="8"/>
      <c r="J18" s="4"/>
      <c r="K18" s="4"/>
      <c r="L18" s="20"/>
      <c r="M18" s="4"/>
      <c r="N18" s="4"/>
    </row>
    <row r="19" spans="2:14" x14ac:dyDescent="0.25">
      <c r="J19" s="4"/>
      <c r="K19" s="4"/>
      <c r="L19" s="4"/>
      <c r="M19" s="4"/>
      <c r="N19" s="4"/>
    </row>
    <row r="20" spans="2:14" x14ac:dyDescent="0.25">
      <c r="B20" s="18" t="s">
        <v>21</v>
      </c>
      <c r="J20" s="4"/>
      <c r="K20" s="4"/>
      <c r="L20" s="4"/>
      <c r="M20" s="3"/>
      <c r="N20" s="4"/>
    </row>
    <row r="21" spans="2:14" x14ac:dyDescent="0.25">
      <c r="J21" s="4"/>
      <c r="K21" s="22"/>
      <c r="L21" s="22"/>
      <c r="M21" s="4"/>
      <c r="N21" s="4"/>
    </row>
    <row r="22" spans="2:14" x14ac:dyDescent="0.25">
      <c r="B22" s="14" t="s">
        <v>22</v>
      </c>
      <c r="C22" s="11"/>
      <c r="D22" s="11"/>
      <c r="E22" s="11"/>
      <c r="F22" s="11"/>
      <c r="G22" s="17"/>
      <c r="I22" t="s">
        <v>43</v>
      </c>
      <c r="J22" s="4"/>
      <c r="K22" s="22"/>
      <c r="L22" s="22"/>
      <c r="M22" s="4"/>
      <c r="N22" s="4"/>
    </row>
    <row r="23" spans="2:14" x14ac:dyDescent="0.25">
      <c r="B23" s="29" t="s">
        <v>30</v>
      </c>
      <c r="C23" s="10"/>
      <c r="D23" s="7" t="s">
        <v>1</v>
      </c>
      <c r="E23" s="14" t="s">
        <v>0</v>
      </c>
      <c r="F23" s="14" t="s">
        <v>23</v>
      </c>
      <c r="G23" s="15" t="s">
        <v>4</v>
      </c>
      <c r="I23" t="s">
        <v>46</v>
      </c>
      <c r="J23" s="4"/>
      <c r="K23" s="22"/>
      <c r="L23" s="22"/>
      <c r="M23" s="4"/>
      <c r="N23" s="4"/>
    </row>
    <row r="24" spans="2:14" x14ac:dyDescent="0.25">
      <c r="B24" s="12">
        <v>5038</v>
      </c>
      <c r="C24" s="13"/>
      <c r="D24" s="31" t="s">
        <v>24</v>
      </c>
      <c r="E24" s="14">
        <v>36</v>
      </c>
      <c r="F24" s="14">
        <v>0.35</v>
      </c>
      <c r="G24" s="15">
        <f>(F24/36*E24)</f>
        <v>0.35</v>
      </c>
      <c r="I24" t="s">
        <v>47</v>
      </c>
      <c r="J24" s="4"/>
      <c r="K24" s="22"/>
      <c r="L24" s="22"/>
      <c r="M24" s="4"/>
      <c r="N24" s="4"/>
    </row>
    <row r="25" spans="2:14" x14ac:dyDescent="0.25">
      <c r="B25" s="12">
        <v>43668</v>
      </c>
      <c r="C25" s="13"/>
      <c r="D25" s="31" t="s">
        <v>24</v>
      </c>
      <c r="E25" s="14">
        <v>36</v>
      </c>
      <c r="F25" s="14">
        <v>0.68</v>
      </c>
      <c r="G25" s="15">
        <f>(F25/36*E25)</f>
        <v>0.68</v>
      </c>
      <c r="J25" s="4"/>
      <c r="K25" s="4"/>
      <c r="L25" s="4"/>
      <c r="M25" s="4"/>
      <c r="N25" s="4"/>
    </row>
    <row r="26" spans="2:14" x14ac:dyDescent="0.25">
      <c r="B26" s="12">
        <v>43668</v>
      </c>
      <c r="C26" s="13"/>
      <c r="D26" s="31" t="s">
        <v>25</v>
      </c>
      <c r="E26" s="14">
        <v>36</v>
      </c>
      <c r="F26" s="14">
        <v>1.03</v>
      </c>
      <c r="G26" s="15">
        <f>(F26/36*E26)</f>
        <v>1.03</v>
      </c>
      <c r="J26" s="4"/>
      <c r="K26" s="4"/>
      <c r="L26" s="4"/>
      <c r="M26" s="23"/>
      <c r="N26" s="4"/>
    </row>
    <row r="27" spans="2:14" x14ac:dyDescent="0.25">
      <c r="B27" s="12">
        <v>17337</v>
      </c>
      <c r="C27" s="13"/>
      <c r="D27" s="31" t="s">
        <v>26</v>
      </c>
      <c r="E27" s="14">
        <v>36</v>
      </c>
      <c r="F27" s="14">
        <v>1.07</v>
      </c>
      <c r="G27" s="15">
        <f>(F27/36*E27)</f>
        <v>1.07</v>
      </c>
      <c r="J27" s="4"/>
      <c r="K27" s="4"/>
      <c r="L27" s="4"/>
      <c r="M27" s="4"/>
      <c r="N27" s="4"/>
    </row>
    <row r="28" spans="2:14" x14ac:dyDescent="0.25">
      <c r="B28" s="14">
        <v>17337</v>
      </c>
      <c r="C28" s="17"/>
      <c r="D28" s="30" t="s">
        <v>27</v>
      </c>
      <c r="E28" s="7">
        <v>36</v>
      </c>
      <c r="F28" s="7">
        <v>1.81</v>
      </c>
      <c r="G28" s="5">
        <f>(F28/36*E28)</f>
        <v>1.81</v>
      </c>
      <c r="J28" s="4"/>
      <c r="K28" s="4"/>
      <c r="L28" s="4"/>
      <c r="M28" s="23"/>
      <c r="N28" s="4"/>
    </row>
    <row r="30" spans="2:14" x14ac:dyDescent="0.25">
      <c r="E30" s="14" t="s">
        <v>33</v>
      </c>
      <c r="F30" s="11"/>
      <c r="G30" s="33">
        <f>SUM(G24:G28)</f>
        <v>4.9399999999999995</v>
      </c>
    </row>
    <row r="32" spans="2:14" x14ac:dyDescent="0.25">
      <c r="B32" s="12" t="s">
        <v>28</v>
      </c>
      <c r="C32" s="10"/>
      <c r="D32" s="10"/>
      <c r="E32" s="11"/>
      <c r="F32" s="11"/>
      <c r="G32" s="17"/>
    </row>
    <row r="33" spans="2:9" x14ac:dyDescent="0.25">
      <c r="B33" s="14" t="s">
        <v>31</v>
      </c>
      <c r="C33" s="10"/>
      <c r="D33" s="13"/>
      <c r="E33" s="8" t="s">
        <v>0</v>
      </c>
      <c r="F33" s="5" t="s">
        <v>23</v>
      </c>
      <c r="G33" s="5" t="s">
        <v>4</v>
      </c>
    </row>
    <row r="34" spans="2:9" x14ac:dyDescent="0.25">
      <c r="B34" s="30" t="s">
        <v>24</v>
      </c>
      <c r="C34" s="31"/>
      <c r="D34" s="28"/>
      <c r="E34" s="28">
        <v>36</v>
      </c>
      <c r="F34" s="27">
        <v>0.35</v>
      </c>
      <c r="G34" s="27">
        <f>(F34/36*E34)</f>
        <v>0.35</v>
      </c>
    </row>
    <row r="35" spans="2:9" x14ac:dyDescent="0.25">
      <c r="B35" s="31" t="s">
        <v>26</v>
      </c>
      <c r="C35" s="31"/>
      <c r="D35" s="28"/>
      <c r="E35" s="28">
        <v>36</v>
      </c>
      <c r="F35" s="27">
        <v>0.48</v>
      </c>
      <c r="G35" s="27">
        <f>(F35/36*E35)</f>
        <v>0.48</v>
      </c>
    </row>
    <row r="36" spans="2:9" x14ac:dyDescent="0.25">
      <c r="B36" s="31" t="s">
        <v>27</v>
      </c>
      <c r="C36" s="31"/>
      <c r="D36" s="28"/>
      <c r="E36" s="28">
        <v>36</v>
      </c>
      <c r="F36" s="27">
        <v>0.72</v>
      </c>
      <c r="G36" s="27">
        <f>(F36/36*E36)</f>
        <v>0.72</v>
      </c>
    </row>
    <row r="37" spans="2:9" x14ac:dyDescent="0.25">
      <c r="B37" s="31" t="s">
        <v>32</v>
      </c>
      <c r="C37" s="30"/>
      <c r="D37" s="32"/>
      <c r="E37" s="28">
        <v>36</v>
      </c>
      <c r="F37" s="27">
        <v>1.2</v>
      </c>
      <c r="G37" s="27">
        <f>(F37/36*E37)</f>
        <v>1.2</v>
      </c>
    </row>
    <row r="39" spans="2:9" x14ac:dyDescent="0.25">
      <c r="E39" s="14" t="s">
        <v>34</v>
      </c>
      <c r="F39" s="11"/>
      <c r="G39" s="34">
        <f>SUM(G34:G37)</f>
        <v>2.75</v>
      </c>
    </row>
    <row r="41" spans="2:9" x14ac:dyDescent="0.25">
      <c r="B41" s="12" t="s">
        <v>41</v>
      </c>
      <c r="C41" s="10"/>
      <c r="D41" s="10"/>
      <c r="E41" s="11"/>
      <c r="F41" s="11"/>
      <c r="G41" s="17"/>
      <c r="I41" t="s">
        <v>38</v>
      </c>
    </row>
    <row r="42" spans="2:9" x14ac:dyDescent="0.25">
      <c r="B42" s="14" t="s">
        <v>30</v>
      </c>
      <c r="C42" s="10"/>
      <c r="D42" s="13"/>
      <c r="E42" s="8" t="s">
        <v>0</v>
      </c>
      <c r="F42" s="5" t="s">
        <v>23</v>
      </c>
      <c r="G42" s="5" t="s">
        <v>4</v>
      </c>
      <c r="I42" t="s">
        <v>37</v>
      </c>
    </row>
    <row r="43" spans="2:9" x14ac:dyDescent="0.25">
      <c r="B43" s="2" t="s">
        <v>40</v>
      </c>
      <c r="C43" s="12"/>
      <c r="D43" s="17"/>
      <c r="E43" s="17">
        <v>1200</v>
      </c>
      <c r="F43" s="15">
        <v>7</v>
      </c>
      <c r="G43" s="15">
        <f>(F43/1200*E43)</f>
        <v>7</v>
      </c>
      <c r="I43" t="s">
        <v>39</v>
      </c>
    </row>
    <row r="44" spans="2:9" x14ac:dyDescent="0.25">
      <c r="B44" s="12" t="s">
        <v>35</v>
      </c>
      <c r="C44" s="11"/>
      <c r="D44" s="8"/>
      <c r="E44" s="15">
        <v>36</v>
      </c>
      <c r="F44" s="15">
        <v>0.42</v>
      </c>
      <c r="G44" s="15">
        <f>(F44/36*E44)</f>
        <v>0.41999999999999993</v>
      </c>
    </row>
    <row r="45" spans="2:9" x14ac:dyDescent="0.25">
      <c r="B45" s="12" t="s">
        <v>36</v>
      </c>
      <c r="C45" s="4"/>
      <c r="D45" s="13"/>
      <c r="E45" s="15">
        <v>36</v>
      </c>
      <c r="F45" s="15">
        <v>0.67</v>
      </c>
      <c r="G45" s="15">
        <f>(F45/36*E45)</f>
        <v>0.67</v>
      </c>
    </row>
    <row r="46" spans="2:9" x14ac:dyDescent="0.25">
      <c r="B46" s="26" t="s">
        <v>44</v>
      </c>
      <c r="C46" s="11"/>
      <c r="D46" s="17"/>
      <c r="E46" s="37">
        <v>36</v>
      </c>
      <c r="F46" s="36">
        <v>1.19</v>
      </c>
      <c r="G46" s="15">
        <f>(F46/36*E46)</f>
        <v>1.19</v>
      </c>
    </row>
    <row r="47" spans="2:9" x14ac:dyDescent="0.25">
      <c r="B47" s="38" t="s">
        <v>45</v>
      </c>
      <c r="C47" s="6"/>
      <c r="D47" s="8"/>
      <c r="E47" s="37">
        <v>36</v>
      </c>
      <c r="F47" s="36">
        <v>1.63</v>
      </c>
      <c r="G47" s="15">
        <f>(F47/36*E47)</f>
        <v>1.63</v>
      </c>
    </row>
    <row r="49" spans="2:12" x14ac:dyDescent="0.25">
      <c r="E49" s="15" t="s">
        <v>42</v>
      </c>
      <c r="F49" s="15"/>
      <c r="G49" s="35">
        <f>SUM(G43:G47)</f>
        <v>10.91</v>
      </c>
      <c r="I49" s="14" t="s">
        <v>48</v>
      </c>
      <c r="J49" s="11"/>
      <c r="K49" s="11"/>
      <c r="L49" s="17"/>
    </row>
    <row r="50" spans="2:12" x14ac:dyDescent="0.25">
      <c r="I50" s="7"/>
      <c r="J50" s="6"/>
      <c r="K50" s="6"/>
      <c r="L50" s="39">
        <f>SUM(G30+G39+G49)</f>
        <v>18.600000000000001</v>
      </c>
    </row>
    <row r="54" spans="2:12" x14ac:dyDescent="0.25">
      <c r="B54" s="14" t="s">
        <v>49</v>
      </c>
      <c r="C54" s="11"/>
      <c r="D54" s="11"/>
      <c r="E54" s="11"/>
      <c r="F54" s="11"/>
      <c r="G54" s="17"/>
      <c r="I54" t="s">
        <v>63</v>
      </c>
    </row>
    <row r="55" spans="2:12" x14ac:dyDescent="0.25">
      <c r="B55" s="14" t="s">
        <v>30</v>
      </c>
      <c r="C55" s="17"/>
      <c r="D55" s="8" t="s">
        <v>29</v>
      </c>
      <c r="E55" s="5" t="s">
        <v>52</v>
      </c>
      <c r="F55" s="5" t="s">
        <v>23</v>
      </c>
      <c r="G55" s="5" t="s">
        <v>4</v>
      </c>
      <c r="I55" t="s">
        <v>64</v>
      </c>
    </row>
    <row r="56" spans="2:12" x14ac:dyDescent="0.25">
      <c r="B56" s="14" t="s">
        <v>51</v>
      </c>
      <c r="C56" s="17"/>
      <c r="D56" s="17" t="s">
        <v>24</v>
      </c>
      <c r="E56" s="15">
        <v>2</v>
      </c>
      <c r="F56" s="15">
        <v>0.25</v>
      </c>
      <c r="G56" s="15">
        <f t="shared" ref="G56:G69" si="0">(F56*E56)</f>
        <v>0.5</v>
      </c>
    </row>
    <row r="57" spans="2:12" x14ac:dyDescent="0.25">
      <c r="B57" s="14" t="s">
        <v>51</v>
      </c>
      <c r="C57" s="17"/>
      <c r="D57" s="17" t="s">
        <v>25</v>
      </c>
      <c r="E57" s="15">
        <v>1</v>
      </c>
      <c r="F57" s="15">
        <v>0.35</v>
      </c>
      <c r="G57" s="15">
        <f t="shared" si="0"/>
        <v>0.35</v>
      </c>
    </row>
    <row r="58" spans="2:12" x14ac:dyDescent="0.25">
      <c r="B58" s="14" t="s">
        <v>51</v>
      </c>
      <c r="C58" s="17"/>
      <c r="D58" s="17" t="s">
        <v>26</v>
      </c>
      <c r="E58" s="15">
        <v>3</v>
      </c>
      <c r="F58" s="15">
        <v>0.7</v>
      </c>
      <c r="G58" s="15">
        <f t="shared" si="0"/>
        <v>2.0999999999999996</v>
      </c>
    </row>
    <row r="59" spans="2:12" x14ac:dyDescent="0.25">
      <c r="B59" s="14" t="s">
        <v>50</v>
      </c>
      <c r="C59" s="17"/>
      <c r="D59" s="17" t="s">
        <v>24</v>
      </c>
      <c r="E59" s="15">
        <v>1</v>
      </c>
      <c r="F59" s="15">
        <v>0.2</v>
      </c>
      <c r="G59" s="15">
        <f t="shared" si="0"/>
        <v>0.2</v>
      </c>
    </row>
    <row r="60" spans="2:12" x14ac:dyDescent="0.25">
      <c r="B60" s="14" t="s">
        <v>50</v>
      </c>
      <c r="C60" s="17"/>
      <c r="D60" s="17" t="s">
        <v>25</v>
      </c>
      <c r="E60" s="15">
        <v>2</v>
      </c>
      <c r="F60" s="15">
        <v>0.3</v>
      </c>
      <c r="G60" s="15">
        <f t="shared" si="0"/>
        <v>0.6</v>
      </c>
    </row>
    <row r="61" spans="2:12" x14ac:dyDescent="0.25">
      <c r="B61" s="14" t="s">
        <v>50</v>
      </c>
      <c r="C61" s="17"/>
      <c r="D61" s="17" t="s">
        <v>26</v>
      </c>
      <c r="E61" s="15">
        <v>4</v>
      </c>
      <c r="F61" s="15">
        <v>0.5</v>
      </c>
      <c r="G61" s="15">
        <f t="shared" si="0"/>
        <v>2</v>
      </c>
    </row>
    <row r="62" spans="2:12" x14ac:dyDescent="0.25">
      <c r="B62" s="14" t="s">
        <v>53</v>
      </c>
      <c r="C62" s="17"/>
      <c r="D62" s="17" t="s">
        <v>54</v>
      </c>
      <c r="E62" s="15">
        <v>2</v>
      </c>
      <c r="F62" s="15">
        <v>0.5</v>
      </c>
      <c r="G62" s="15">
        <f t="shared" si="0"/>
        <v>1</v>
      </c>
    </row>
    <row r="63" spans="2:12" x14ac:dyDescent="0.25">
      <c r="B63" s="14" t="s">
        <v>55</v>
      </c>
      <c r="C63" s="17"/>
      <c r="D63" s="17" t="s">
        <v>24</v>
      </c>
      <c r="E63" s="15">
        <v>1</v>
      </c>
      <c r="F63" s="15">
        <v>0.2</v>
      </c>
      <c r="G63" s="15">
        <f t="shared" si="0"/>
        <v>0.2</v>
      </c>
    </row>
    <row r="64" spans="2:12" x14ac:dyDescent="0.25">
      <c r="B64" s="14" t="s">
        <v>56</v>
      </c>
      <c r="C64" s="17"/>
      <c r="D64" s="17" t="s">
        <v>26</v>
      </c>
      <c r="E64" s="15">
        <v>2</v>
      </c>
      <c r="F64" s="15">
        <v>1</v>
      </c>
      <c r="G64" s="15">
        <f t="shared" si="0"/>
        <v>2</v>
      </c>
    </row>
    <row r="65" spans="2:9" x14ac:dyDescent="0.25">
      <c r="B65" s="14" t="s">
        <v>57</v>
      </c>
      <c r="C65" s="17"/>
      <c r="D65" s="17" t="s">
        <v>24</v>
      </c>
      <c r="E65" s="15">
        <v>5</v>
      </c>
      <c r="F65" s="15">
        <v>0.7</v>
      </c>
      <c r="G65" s="15">
        <f t="shared" si="0"/>
        <v>3.5</v>
      </c>
    </row>
    <row r="66" spans="2:9" x14ac:dyDescent="0.25">
      <c r="B66" s="14" t="s">
        <v>58</v>
      </c>
      <c r="C66" s="17"/>
      <c r="D66" s="17" t="s">
        <v>24</v>
      </c>
      <c r="E66" s="15">
        <v>2</v>
      </c>
      <c r="F66" s="15">
        <v>0.2</v>
      </c>
      <c r="G66" s="15">
        <f t="shared" si="0"/>
        <v>0.4</v>
      </c>
    </row>
    <row r="67" spans="2:9" x14ac:dyDescent="0.25">
      <c r="B67" s="14" t="s">
        <v>58</v>
      </c>
      <c r="C67" s="17"/>
      <c r="D67" s="17" t="s">
        <v>26</v>
      </c>
      <c r="E67" s="15">
        <v>1</v>
      </c>
      <c r="F67" s="15">
        <v>0.5</v>
      </c>
      <c r="G67" s="15">
        <f t="shared" si="0"/>
        <v>0.5</v>
      </c>
    </row>
    <row r="68" spans="2:9" x14ac:dyDescent="0.25">
      <c r="B68" s="14" t="s">
        <v>59</v>
      </c>
      <c r="C68" s="17"/>
      <c r="D68" s="17" t="s">
        <v>60</v>
      </c>
      <c r="E68" s="15">
        <v>2</v>
      </c>
      <c r="F68" s="15">
        <v>0.38</v>
      </c>
      <c r="G68" s="15">
        <f>(F68*E68)</f>
        <v>0.76</v>
      </c>
    </row>
    <row r="69" spans="2:9" x14ac:dyDescent="0.25">
      <c r="B69" s="7" t="s">
        <v>59</v>
      </c>
      <c r="C69" s="8"/>
      <c r="D69" s="17" t="s">
        <v>61</v>
      </c>
      <c r="E69" s="15">
        <v>3</v>
      </c>
      <c r="F69" s="15">
        <v>0.52</v>
      </c>
      <c r="G69" s="15">
        <f t="shared" si="0"/>
        <v>1.56</v>
      </c>
    </row>
    <row r="71" spans="2:9" x14ac:dyDescent="0.25">
      <c r="D71" s="14" t="s">
        <v>62</v>
      </c>
      <c r="E71" s="11"/>
      <c r="F71" s="11"/>
      <c r="G71" s="35">
        <f>SUM(G56:G69)</f>
        <v>15.67</v>
      </c>
    </row>
    <row r="73" spans="2:9" x14ac:dyDescent="0.25">
      <c r="B73" s="14" t="s">
        <v>67</v>
      </c>
      <c r="C73" s="11"/>
      <c r="D73" s="15" t="s">
        <v>68</v>
      </c>
      <c r="E73" s="11"/>
      <c r="F73" s="17" t="s">
        <v>23</v>
      </c>
      <c r="G73" s="17" t="s">
        <v>69</v>
      </c>
    </row>
    <row r="74" spans="2:9" x14ac:dyDescent="0.25">
      <c r="B74" s="7" t="s">
        <v>74</v>
      </c>
      <c r="C74" s="6"/>
      <c r="D74" s="5">
        <v>0</v>
      </c>
      <c r="E74" s="6"/>
      <c r="F74" s="8">
        <v>70</v>
      </c>
      <c r="G74" s="8">
        <f>(F74)</f>
        <v>70</v>
      </c>
      <c r="I74" t="s">
        <v>80</v>
      </c>
    </row>
    <row r="75" spans="2:9" x14ac:dyDescent="0.25">
      <c r="B75" s="7" t="s">
        <v>70</v>
      </c>
      <c r="C75" s="6"/>
      <c r="D75" s="5">
        <v>2</v>
      </c>
      <c r="E75" s="6"/>
      <c r="F75" s="8">
        <v>20</v>
      </c>
      <c r="G75" s="8">
        <f>(F75*D75)</f>
        <v>40</v>
      </c>
      <c r="I75" t="s">
        <v>79</v>
      </c>
    </row>
    <row r="76" spans="2:9" x14ac:dyDescent="0.25">
      <c r="B76" s="7" t="s">
        <v>71</v>
      </c>
      <c r="C76" s="6"/>
      <c r="D76" s="5">
        <v>1</v>
      </c>
      <c r="E76" s="6"/>
      <c r="F76" s="8">
        <v>20</v>
      </c>
      <c r="G76" s="8">
        <f>(F76*D76)</f>
        <v>20</v>
      </c>
    </row>
    <row r="77" spans="2:9" x14ac:dyDescent="0.25">
      <c r="B77" s="7" t="s">
        <v>72</v>
      </c>
      <c r="C77" s="6"/>
      <c r="D77" s="5">
        <v>4</v>
      </c>
      <c r="E77" s="6"/>
      <c r="F77" s="8">
        <v>25</v>
      </c>
      <c r="G77" s="8">
        <f>(F77*D77)</f>
        <v>100</v>
      </c>
    </row>
    <row r="79" spans="2:9" x14ac:dyDescent="0.25">
      <c r="E79" s="14" t="s">
        <v>73</v>
      </c>
      <c r="F79" s="11"/>
      <c r="G79" s="35">
        <f>SUM(G74:G77)</f>
        <v>230</v>
      </c>
    </row>
    <row r="82" spans="2:9" ht="15.75" x14ac:dyDescent="0.25">
      <c r="B82" s="41" t="s">
        <v>75</v>
      </c>
      <c r="C82" s="11"/>
      <c r="D82" s="11"/>
      <c r="E82" s="11"/>
      <c r="F82" s="11"/>
      <c r="G82" s="42">
        <f>SUM(E18+G30+G39+G49+G71)</f>
        <v>56.269999999999996</v>
      </c>
      <c r="I82" t="s">
        <v>82</v>
      </c>
    </row>
    <row r="83" spans="2:9" ht="15.75" x14ac:dyDescent="0.25">
      <c r="B83" s="41" t="s">
        <v>76</v>
      </c>
      <c r="C83" s="11"/>
      <c r="D83" s="11"/>
      <c r="E83" s="11"/>
      <c r="F83" s="11"/>
      <c r="G83" s="42">
        <f>SUM(E18+G30+G39+G49+G71+G79)</f>
        <v>286.27</v>
      </c>
      <c r="I83" t="s">
        <v>83</v>
      </c>
    </row>
    <row r="84" spans="2:9" x14ac:dyDescent="0.25">
      <c r="I84" t="s">
        <v>84</v>
      </c>
    </row>
    <row r="85" spans="2:9" x14ac:dyDescent="0.25">
      <c r="I85" t="s">
        <v>77</v>
      </c>
    </row>
    <row r="86" spans="2:9" x14ac:dyDescent="0.25">
      <c r="I86" t="s">
        <v>78</v>
      </c>
    </row>
    <row r="87" spans="2:9" x14ac:dyDescent="0.25">
      <c r="I87" t="s">
        <v>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2010-10-01T19:01:36Z</dcterms:created>
  <dcterms:modified xsi:type="dcterms:W3CDTF">2010-10-01T21:17:12Z</dcterms:modified>
</cp:coreProperties>
</file>