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05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N11" i="1" s="1"/>
  <c r="N34" i="1"/>
  <c r="G35" i="1" l="1"/>
  <c r="G36" i="1"/>
  <c r="G37" i="1"/>
  <c r="D38" i="1"/>
  <c r="G30" i="1"/>
  <c r="G29" i="1"/>
  <c r="G28" i="1"/>
  <c r="G38" i="1" l="1"/>
  <c r="G31" i="1"/>
  <c r="G32" i="1" s="1"/>
  <c r="U18" i="1"/>
  <c r="U19" i="1"/>
  <c r="G22" i="1" l="1"/>
  <c r="G21" i="1"/>
  <c r="G20" i="1"/>
  <c r="G23" i="1" l="1"/>
  <c r="G24" i="1" s="1"/>
  <c r="U13" i="1" l="1"/>
  <c r="N27" i="1" l="1"/>
  <c r="N26" i="1"/>
  <c r="U5" i="1"/>
  <c r="U17" i="1"/>
  <c r="U16" i="1"/>
  <c r="G14" i="1" l="1"/>
  <c r="G13" i="1"/>
  <c r="G12" i="1"/>
  <c r="G11" i="1"/>
  <c r="G10" i="1"/>
  <c r="G9" i="1"/>
  <c r="N33" i="1" l="1"/>
  <c r="N32" i="1"/>
  <c r="N30" i="1" l="1"/>
  <c r="N31" i="1" l="1"/>
  <c r="N29" i="1"/>
  <c r="N28" i="1"/>
  <c r="N25" i="1"/>
  <c r="N24" i="1"/>
  <c r="N23" i="1"/>
  <c r="N22" i="1"/>
  <c r="N21" i="1"/>
  <c r="N20" i="1"/>
  <c r="N19" i="1"/>
  <c r="N17" i="1"/>
  <c r="N18" i="1"/>
  <c r="U15" i="1"/>
  <c r="U14" i="1"/>
  <c r="U20" i="1" s="1"/>
  <c r="U6" i="1"/>
  <c r="U8" i="1"/>
  <c r="U7" i="1"/>
  <c r="N9" i="1"/>
  <c r="N8" i="1"/>
  <c r="N7" i="1"/>
  <c r="N6" i="1"/>
  <c r="N5" i="1"/>
  <c r="G8" i="1"/>
  <c r="G6" i="1"/>
  <c r="G7" i="1"/>
  <c r="G5" i="1"/>
  <c r="N35" i="1" l="1"/>
  <c r="U9" i="1"/>
  <c r="G15" i="1"/>
  <c r="G16" i="1" s="1"/>
  <c r="G40" i="1" l="1"/>
  <c r="G41" i="1" s="1"/>
  <c r="G44" i="1" s="1"/>
  <c r="G43" i="1"/>
  <c r="G46" i="1" s="1"/>
</calcChain>
</file>

<file path=xl/sharedStrings.xml><?xml version="1.0" encoding="utf-8"?>
<sst xmlns="http://schemas.openxmlformats.org/spreadsheetml/2006/main" count="132" uniqueCount="75">
  <si>
    <t>Lenght</t>
  </si>
  <si>
    <t>Width</t>
  </si>
  <si>
    <t>Price</t>
  </si>
  <si>
    <t>#1</t>
  </si>
  <si>
    <t>#2</t>
  </si>
  <si>
    <t>#3</t>
  </si>
  <si>
    <t>#4</t>
  </si>
  <si>
    <t>Area (sq in)</t>
  </si>
  <si>
    <t>Total cost:</t>
  </si>
  <si>
    <t>Price per yard</t>
  </si>
  <si>
    <t>Webbing:</t>
  </si>
  <si>
    <t>Cost</t>
  </si>
  <si>
    <t>1"</t>
  </si>
  <si>
    <t>1,5"</t>
  </si>
  <si>
    <t>2"</t>
  </si>
  <si>
    <t>3"</t>
  </si>
  <si>
    <t>Velcro:</t>
  </si>
  <si>
    <t>Size</t>
  </si>
  <si>
    <t>Type:</t>
  </si>
  <si>
    <t>Size:</t>
  </si>
  <si>
    <t>4"</t>
  </si>
  <si>
    <t>Total webbing price:</t>
  </si>
  <si>
    <t>Total velcro price:</t>
  </si>
  <si>
    <t>Elastic 1"</t>
  </si>
  <si>
    <t>Elastic 2"</t>
  </si>
  <si>
    <t>Shock Cord 3/16</t>
  </si>
  <si>
    <t>Assorted items:</t>
  </si>
  <si>
    <t>Total ass. Price:</t>
  </si>
  <si>
    <t>YKK #8 coil</t>
  </si>
  <si>
    <t>Hardware:</t>
  </si>
  <si>
    <t>Triglide</t>
  </si>
  <si>
    <t>SRB</t>
  </si>
  <si>
    <t>Quantity</t>
  </si>
  <si>
    <t>Cordlock</t>
  </si>
  <si>
    <t>-</t>
  </si>
  <si>
    <t>D Ring</t>
  </si>
  <si>
    <t>Blast buckle</t>
  </si>
  <si>
    <t>Surface mount</t>
  </si>
  <si>
    <t>Looploc</t>
  </si>
  <si>
    <t>#8</t>
  </si>
  <si>
    <t>#10</t>
  </si>
  <si>
    <t>Total hardware price:</t>
  </si>
  <si>
    <t>Labour:</t>
  </si>
  <si>
    <t>Hours</t>
  </si>
  <si>
    <t>Total</t>
  </si>
  <si>
    <t>Total labour cost:</t>
  </si>
  <si>
    <t>Start-up fee</t>
  </si>
  <si>
    <t>TOTAL MATERIAL USED PER UNIT:</t>
  </si>
  <si>
    <t>TOTAL UNITS:</t>
  </si>
  <si>
    <t>Total:</t>
  </si>
  <si>
    <t>TOTAL PROJECT PRICE PER UNIT:</t>
  </si>
  <si>
    <t>TOTAL PROJECT COST:</t>
  </si>
  <si>
    <t>Total hours:</t>
  </si>
  <si>
    <t>SUGGESTED RETAIL PER UNIT</t>
  </si>
  <si>
    <t>MATERIALE KALKULATOR</t>
  </si>
  <si>
    <t>YKK Slider</t>
  </si>
  <si>
    <t>Grommet</t>
  </si>
  <si>
    <t>5mm</t>
  </si>
  <si>
    <t>8mm</t>
  </si>
  <si>
    <t>Total used (sq in):</t>
  </si>
  <si>
    <t>#5</t>
  </si>
  <si>
    <t>#6</t>
  </si>
  <si>
    <t>#7</t>
  </si>
  <si>
    <t>#9</t>
  </si>
  <si>
    <t>GSI #10 coil</t>
  </si>
  <si>
    <t>QASM</t>
  </si>
  <si>
    <t>Work</t>
  </si>
  <si>
    <t>Misc</t>
  </si>
  <si>
    <t>Cordura</t>
  </si>
  <si>
    <t>3D Mesh</t>
  </si>
  <si>
    <t>YKK 14" #5 strip</t>
  </si>
  <si>
    <t>YKK 16" #10 strip</t>
  </si>
  <si>
    <t>Hypalon</t>
  </si>
  <si>
    <t>COBRA</t>
  </si>
  <si>
    <t>1.75"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</si>
</sst>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kr&quot;\ #,##0.00;&quot;kr&quot;\ \-#,##0.00"/>
    <numFmt numFmtId="164" formatCode="[$$-409]#,##0.00_ ;\-[$$-409]#,##0.00\ "/>
    <numFmt numFmtId="165" formatCode="&quot;kr&quot;\ #,##0.00"/>
    <numFmt numFmtId="166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0" fillId="0" borderId="6" xfId="0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/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" fontId="0" fillId="0" borderId="13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8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4" xfId="0" applyNumberFormat="1" applyBorder="1"/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7" fontId="1" fillId="0" borderId="6" xfId="0" applyNumberFormat="1" applyFont="1" applyBorder="1" applyAlignment="1">
      <alignment horizontal="center" vertical="center"/>
    </xf>
    <xf numFmtId="7" fontId="0" fillId="0" borderId="12" xfId="0" applyNumberFormat="1" applyBorder="1" applyAlignment="1">
      <alignment horizontal="center" vertical="center"/>
    </xf>
    <xf numFmtId="7" fontId="0" fillId="0" borderId="13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7" fontId="0" fillId="0" borderId="3" xfId="0" applyNumberFormat="1" applyBorder="1" applyAlignment="1">
      <alignment horizontal="center" vertical="center"/>
    </xf>
    <xf numFmtId="7" fontId="1" fillId="0" borderId="11" xfId="0" applyNumberFormat="1" applyFont="1" applyBorder="1" applyAlignment="1">
      <alignment horizontal="center" vertical="center"/>
    </xf>
    <xf numFmtId="7" fontId="1" fillId="0" borderId="13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>
      <alignment horizontal="center" vertical="center"/>
    </xf>
    <xf numFmtId="7" fontId="1" fillId="0" borderId="13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7" fontId="0" fillId="0" borderId="3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7" fontId="0" fillId="0" borderId="6" xfId="0" applyNumberFormat="1" applyBorder="1" applyAlignment="1">
      <alignment horizontal="center" vertical="center"/>
    </xf>
    <xf numFmtId="7" fontId="2" fillId="0" borderId="13" xfId="0" applyNumberFormat="1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/>
    </xf>
    <xf numFmtId="7" fontId="0" fillId="0" borderId="6" xfId="0" applyNumberFormat="1" applyBorder="1" applyAlignment="1">
      <alignment vertical="center"/>
    </xf>
    <xf numFmtId="7" fontId="0" fillId="0" borderId="5" xfId="0" applyNumberFormat="1" applyBorder="1" applyAlignment="1">
      <alignment vertical="center"/>
    </xf>
    <xf numFmtId="7" fontId="0" fillId="0" borderId="11" xfId="0" applyNumberFormat="1" applyBorder="1" applyAlignment="1"/>
    <xf numFmtId="166" fontId="0" fillId="0" borderId="13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Border="1"/>
    <xf numFmtId="165" fontId="0" fillId="0" borderId="12" xfId="0" applyNumberFormat="1" applyBorder="1" applyAlignment="1">
      <alignment horizontal="left" vertical="center"/>
    </xf>
    <xf numFmtId="165" fontId="0" fillId="0" borderId="12" xfId="0" applyNumberForma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7" fontId="0" fillId="0" borderId="1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7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7" workbookViewId="0">
      <selection activeCell="H46" sqref="H46"/>
    </sheetView>
  </sheetViews>
  <sheetFormatPr baseColWidth="10" defaultColWidth="9.140625" defaultRowHeight="15" x14ac:dyDescent="0.25"/>
  <cols>
    <col min="1" max="1" width="3.5703125" customWidth="1"/>
    <col min="6" max="6" width="9.5703125" style="40" bestFit="1" customWidth="1"/>
    <col min="7" max="7" width="11.5703125" style="52" bestFit="1" customWidth="1"/>
    <col min="8" max="8" width="5.140625" customWidth="1"/>
    <col min="10" max="10" width="4.85546875" customWidth="1"/>
    <col min="14" max="14" width="10.140625" bestFit="1" customWidth="1"/>
    <col min="15" max="15" width="1.7109375" customWidth="1"/>
  </cols>
  <sheetData>
    <row r="1" spans="1:21" ht="18.75" x14ac:dyDescent="0.3">
      <c r="A1" s="1" t="s">
        <v>54</v>
      </c>
      <c r="I1" s="7"/>
    </row>
    <row r="3" spans="1:21" x14ac:dyDescent="0.25">
      <c r="B3" s="27" t="s">
        <v>9</v>
      </c>
      <c r="C3" s="27"/>
      <c r="D3" s="86">
        <v>120</v>
      </c>
      <c r="E3" s="15"/>
      <c r="F3" s="41"/>
      <c r="G3" s="48" t="s">
        <v>68</v>
      </c>
      <c r="I3" s="15" t="s">
        <v>10</v>
      </c>
      <c r="J3" s="14"/>
      <c r="K3" s="14"/>
      <c r="L3" s="14"/>
      <c r="M3" s="41"/>
      <c r="N3" s="48"/>
      <c r="P3" s="28" t="s">
        <v>16</v>
      </c>
      <c r="Q3" s="29"/>
      <c r="R3" s="29"/>
      <c r="S3" s="14"/>
      <c r="T3" s="41"/>
      <c r="U3" s="48"/>
    </row>
    <row r="4" spans="1:21" x14ac:dyDescent="0.25">
      <c r="B4" s="15"/>
      <c r="C4" s="10" t="s">
        <v>0</v>
      </c>
      <c r="D4" s="10" t="s">
        <v>1</v>
      </c>
      <c r="E4" s="25"/>
      <c r="F4" s="55"/>
      <c r="G4" s="49" t="s">
        <v>7</v>
      </c>
      <c r="I4" s="32" t="s">
        <v>18</v>
      </c>
      <c r="J4" s="29"/>
      <c r="K4" s="11" t="s">
        <v>1</v>
      </c>
      <c r="L4" s="10" t="s">
        <v>0</v>
      </c>
      <c r="M4" s="43" t="s">
        <v>11</v>
      </c>
      <c r="N4" s="45" t="s">
        <v>2</v>
      </c>
      <c r="P4" s="15" t="s">
        <v>19</v>
      </c>
      <c r="Q4" s="29"/>
      <c r="R4" s="30"/>
      <c r="S4" s="18" t="s">
        <v>0</v>
      </c>
      <c r="T4" s="47" t="s">
        <v>11</v>
      </c>
      <c r="U4" s="47" t="s">
        <v>2</v>
      </c>
    </row>
    <row r="5" spans="1:21" x14ac:dyDescent="0.25">
      <c r="B5" s="10" t="s">
        <v>3</v>
      </c>
      <c r="C5" s="6">
        <v>0</v>
      </c>
      <c r="D5" s="10">
        <v>0</v>
      </c>
      <c r="E5" s="25"/>
      <c r="F5" s="55"/>
      <c r="G5" s="57">
        <f t="shared" ref="G5:G14" si="0">C5*D5</f>
        <v>0</v>
      </c>
      <c r="I5" s="20">
        <v>5038</v>
      </c>
      <c r="J5" s="30"/>
      <c r="K5" s="10" t="s">
        <v>12</v>
      </c>
      <c r="L5" s="10">
        <v>0</v>
      </c>
      <c r="M5" s="59">
        <v>3.5</v>
      </c>
      <c r="N5" s="60">
        <f>(M5/36*L5)</f>
        <v>0</v>
      </c>
      <c r="P5" s="11" t="s">
        <v>12</v>
      </c>
      <c r="Q5" s="15"/>
      <c r="R5" s="23"/>
      <c r="S5" s="17">
        <v>0</v>
      </c>
      <c r="T5" s="60">
        <v>3.5</v>
      </c>
      <c r="U5" s="60">
        <f>(T5/36*S5)</f>
        <v>0</v>
      </c>
    </row>
    <row r="6" spans="1:21" x14ac:dyDescent="0.25">
      <c r="B6" s="10" t="s">
        <v>4</v>
      </c>
      <c r="C6" s="6">
        <v>0</v>
      </c>
      <c r="D6" s="10">
        <v>0</v>
      </c>
      <c r="E6" s="25"/>
      <c r="F6" s="55"/>
      <c r="G6" s="57">
        <f t="shared" si="0"/>
        <v>0</v>
      </c>
      <c r="I6" s="20">
        <v>43668</v>
      </c>
      <c r="J6" s="30"/>
      <c r="K6" s="10" t="s">
        <v>12</v>
      </c>
      <c r="L6" s="10">
        <v>0</v>
      </c>
      <c r="M6" s="59">
        <v>6.8</v>
      </c>
      <c r="N6" s="60">
        <f>(M6/36*L6)</f>
        <v>0</v>
      </c>
      <c r="P6" s="10" t="s">
        <v>14</v>
      </c>
      <c r="Q6" s="15"/>
      <c r="R6" s="23"/>
      <c r="S6" s="17">
        <v>15</v>
      </c>
      <c r="T6" s="60">
        <v>4.8</v>
      </c>
      <c r="U6" s="60">
        <f>(T6/36*S6)</f>
        <v>2</v>
      </c>
    </row>
    <row r="7" spans="1:21" x14ac:dyDescent="0.25">
      <c r="B7" s="10" t="s">
        <v>5</v>
      </c>
      <c r="C7" s="6">
        <v>0</v>
      </c>
      <c r="D7" s="10">
        <v>0</v>
      </c>
      <c r="E7" s="25"/>
      <c r="F7" s="55"/>
      <c r="G7" s="57">
        <f t="shared" si="0"/>
        <v>0</v>
      </c>
      <c r="I7" s="20">
        <v>43668</v>
      </c>
      <c r="J7" s="30"/>
      <c r="K7" s="10" t="s">
        <v>13</v>
      </c>
      <c r="L7" s="10">
        <v>0</v>
      </c>
      <c r="M7" s="59">
        <v>10.3</v>
      </c>
      <c r="N7" s="60">
        <f>(M7/36*L7)</f>
        <v>0</v>
      </c>
      <c r="P7" s="10" t="s">
        <v>15</v>
      </c>
      <c r="Q7" s="15"/>
      <c r="R7" s="23"/>
      <c r="S7" s="17">
        <v>0</v>
      </c>
      <c r="T7" s="60">
        <v>7.2</v>
      </c>
      <c r="U7" s="60">
        <f>(T7/36*S7)</f>
        <v>0</v>
      </c>
    </row>
    <row r="8" spans="1:21" x14ac:dyDescent="0.25">
      <c r="B8" s="11" t="s">
        <v>6</v>
      </c>
      <c r="C8" s="5">
        <v>0</v>
      </c>
      <c r="D8" s="11">
        <v>0</v>
      </c>
      <c r="E8" s="25"/>
      <c r="F8" s="55"/>
      <c r="G8" s="57">
        <f t="shared" si="0"/>
        <v>0</v>
      </c>
      <c r="I8" s="20">
        <v>17337</v>
      </c>
      <c r="J8" s="30"/>
      <c r="K8" s="10" t="s">
        <v>14</v>
      </c>
      <c r="L8" s="10">
        <v>0</v>
      </c>
      <c r="M8" s="59">
        <v>10.7</v>
      </c>
      <c r="N8" s="60">
        <f>(M8/36*L8)</f>
        <v>0</v>
      </c>
      <c r="P8" s="10" t="s">
        <v>20</v>
      </c>
      <c r="Q8" s="25"/>
      <c r="R8" s="26"/>
      <c r="S8" s="17">
        <v>0</v>
      </c>
      <c r="T8" s="60">
        <v>12</v>
      </c>
      <c r="U8" s="60">
        <f>(T8/36*S8)</f>
        <v>0</v>
      </c>
    </row>
    <row r="9" spans="1:21" x14ac:dyDescent="0.25">
      <c r="B9" s="11" t="s">
        <v>60</v>
      </c>
      <c r="C9" s="5">
        <v>0</v>
      </c>
      <c r="D9" s="11">
        <v>0</v>
      </c>
      <c r="E9" s="25"/>
      <c r="F9" s="55"/>
      <c r="G9" s="57">
        <f t="shared" si="0"/>
        <v>0</v>
      </c>
      <c r="I9" s="10">
        <v>17337</v>
      </c>
      <c r="J9" s="23"/>
      <c r="K9" s="11" t="s">
        <v>15</v>
      </c>
      <c r="L9" s="11">
        <v>0</v>
      </c>
      <c r="M9" s="61">
        <v>18.100000000000001</v>
      </c>
      <c r="N9" s="62">
        <f>(M9/36*L9)</f>
        <v>0</v>
      </c>
      <c r="P9" s="31"/>
      <c r="Q9" s="31"/>
      <c r="R9" s="31"/>
      <c r="S9" s="15" t="s">
        <v>22</v>
      </c>
      <c r="T9" s="41"/>
      <c r="U9" s="64">
        <f>SUM(U5:U8)</f>
        <v>2</v>
      </c>
    </row>
    <row r="10" spans="1:21" x14ac:dyDescent="0.25">
      <c r="B10" s="11" t="s">
        <v>61</v>
      </c>
      <c r="C10" s="5">
        <v>0</v>
      </c>
      <c r="D10" s="11">
        <v>0</v>
      </c>
      <c r="E10" s="25"/>
      <c r="F10" s="55"/>
      <c r="G10" s="57">
        <f t="shared" si="0"/>
        <v>0</v>
      </c>
      <c r="I10" s="96">
        <v>4088</v>
      </c>
      <c r="J10" s="70"/>
      <c r="K10" s="22" t="s">
        <v>74</v>
      </c>
      <c r="L10" s="94">
        <v>41</v>
      </c>
      <c r="M10" s="95">
        <v>20</v>
      </c>
      <c r="N10" s="93">
        <f>(M10/36*L10)</f>
        <v>22.777777777777779</v>
      </c>
    </row>
    <row r="11" spans="1:21" x14ac:dyDescent="0.25">
      <c r="B11" s="11" t="s">
        <v>62</v>
      </c>
      <c r="C11" s="5">
        <v>0</v>
      </c>
      <c r="D11" s="11">
        <v>0</v>
      </c>
      <c r="E11" s="25"/>
      <c r="F11" s="55"/>
      <c r="G11" s="57">
        <f t="shared" si="0"/>
        <v>0</v>
      </c>
      <c r="I11" s="31"/>
      <c r="J11" s="31"/>
      <c r="K11" s="31"/>
      <c r="L11" s="15" t="s">
        <v>21</v>
      </c>
      <c r="M11" s="41"/>
      <c r="N11" s="63">
        <f>SUM(N5:N10)</f>
        <v>22.777777777777779</v>
      </c>
      <c r="P11" s="28" t="s">
        <v>26</v>
      </c>
      <c r="Q11" s="29"/>
      <c r="R11" s="29"/>
      <c r="S11" s="14"/>
      <c r="T11" s="41"/>
      <c r="U11" s="48"/>
    </row>
    <row r="12" spans="1:21" x14ac:dyDescent="0.25">
      <c r="B12" s="11" t="s">
        <v>39</v>
      </c>
      <c r="C12" s="5">
        <v>0</v>
      </c>
      <c r="D12" s="11">
        <v>0</v>
      </c>
      <c r="E12" s="25"/>
      <c r="F12" s="55"/>
      <c r="G12" s="57">
        <f t="shared" si="0"/>
        <v>0</v>
      </c>
      <c r="P12" s="15" t="s">
        <v>18</v>
      </c>
      <c r="Q12" s="29"/>
      <c r="R12" s="30"/>
      <c r="S12" s="26" t="s">
        <v>0</v>
      </c>
      <c r="T12" s="44" t="s">
        <v>11</v>
      </c>
      <c r="U12" s="47" t="s">
        <v>2</v>
      </c>
    </row>
    <row r="13" spans="1:21" x14ac:dyDescent="0.25">
      <c r="B13" s="11" t="s">
        <v>63</v>
      </c>
      <c r="C13" s="5">
        <v>0</v>
      </c>
      <c r="D13" s="11">
        <v>0</v>
      </c>
      <c r="E13" s="25"/>
      <c r="F13" s="55"/>
      <c r="G13" s="57">
        <f t="shared" si="0"/>
        <v>0</v>
      </c>
      <c r="P13" s="24" t="s">
        <v>25</v>
      </c>
      <c r="Q13" s="28"/>
      <c r="R13" s="23"/>
      <c r="S13" s="17">
        <v>0</v>
      </c>
      <c r="T13" s="60">
        <v>70</v>
      </c>
      <c r="U13" s="60">
        <f>(T13/1200*S13)</f>
        <v>0</v>
      </c>
    </row>
    <row r="14" spans="1:21" x14ac:dyDescent="0.25">
      <c r="B14" s="11" t="s">
        <v>40</v>
      </c>
      <c r="C14" s="5">
        <v>0</v>
      </c>
      <c r="D14" s="11">
        <v>0</v>
      </c>
      <c r="E14" s="25"/>
      <c r="F14" s="55"/>
      <c r="G14" s="57">
        <f t="shared" si="0"/>
        <v>0</v>
      </c>
      <c r="P14" s="28" t="s">
        <v>23</v>
      </c>
      <c r="Q14" s="14"/>
      <c r="R14" s="26"/>
      <c r="S14" s="6">
        <v>0</v>
      </c>
      <c r="T14" s="60">
        <v>4.2</v>
      </c>
      <c r="U14" s="60">
        <f>(T14/36*S14)</f>
        <v>0</v>
      </c>
    </row>
    <row r="15" spans="1:21" x14ac:dyDescent="0.25">
      <c r="B15" s="25" t="s">
        <v>59</v>
      </c>
      <c r="C15" s="13"/>
      <c r="D15" s="13"/>
      <c r="E15" s="25"/>
      <c r="F15" s="55"/>
      <c r="G15" s="56">
        <f>SUM(G5:G8)</f>
        <v>0</v>
      </c>
      <c r="I15" s="15" t="s">
        <v>29</v>
      </c>
      <c r="J15" s="14"/>
      <c r="K15" s="14"/>
      <c r="L15" s="14"/>
      <c r="M15" s="41"/>
      <c r="N15" s="48"/>
      <c r="P15" s="28" t="s">
        <v>24</v>
      </c>
      <c r="Q15" s="12"/>
      <c r="R15" s="30"/>
      <c r="S15" s="6">
        <v>0</v>
      </c>
      <c r="T15" s="60">
        <v>6.7</v>
      </c>
      <c r="U15" s="60">
        <f>(T15/36*S15)</f>
        <v>0</v>
      </c>
    </row>
    <row r="16" spans="1:21" x14ac:dyDescent="0.25">
      <c r="B16" s="24" t="s">
        <v>8</v>
      </c>
      <c r="C16" s="13"/>
      <c r="D16" s="14"/>
      <c r="E16" s="15"/>
      <c r="F16" s="55"/>
      <c r="G16" s="88">
        <f>(G15/2160)*D3</f>
        <v>0</v>
      </c>
      <c r="I16" s="15" t="s">
        <v>18</v>
      </c>
      <c r="J16" s="23"/>
      <c r="K16" s="18" t="s">
        <v>17</v>
      </c>
      <c r="L16" s="5" t="s">
        <v>32</v>
      </c>
      <c r="M16" s="47" t="s">
        <v>11</v>
      </c>
      <c r="N16" s="47" t="s">
        <v>2</v>
      </c>
      <c r="P16" s="32" t="s">
        <v>28</v>
      </c>
      <c r="Q16" s="29"/>
      <c r="R16" s="30"/>
      <c r="S16" s="21">
        <v>0</v>
      </c>
      <c r="T16" s="65">
        <v>11.9</v>
      </c>
      <c r="U16" s="60">
        <f>(T16/36*S16)</f>
        <v>0</v>
      </c>
    </row>
    <row r="17" spans="2:21" x14ac:dyDescent="0.25">
      <c r="B17" s="29"/>
      <c r="C17" s="29"/>
      <c r="D17" s="12"/>
      <c r="E17" s="12"/>
      <c r="F17" s="54"/>
      <c r="G17" s="89"/>
      <c r="I17" s="15" t="s">
        <v>31</v>
      </c>
      <c r="J17" s="23"/>
      <c r="K17" s="17" t="s">
        <v>12</v>
      </c>
      <c r="L17" s="6">
        <v>0</v>
      </c>
      <c r="M17" s="60">
        <v>4.5</v>
      </c>
      <c r="N17" s="60">
        <f t="shared" ref="N17:N25" si="1">(M17*L17)</f>
        <v>0</v>
      </c>
      <c r="P17" s="69" t="s">
        <v>64</v>
      </c>
      <c r="Q17" s="70"/>
      <c r="R17" s="3"/>
      <c r="S17" s="71">
        <v>0</v>
      </c>
      <c r="T17" s="73">
        <v>10</v>
      </c>
      <c r="U17" s="73">
        <f>(T17/36*S17)</f>
        <v>0</v>
      </c>
    </row>
    <row r="18" spans="2:21" x14ac:dyDescent="0.25">
      <c r="B18" s="27" t="s">
        <v>9</v>
      </c>
      <c r="C18" s="27"/>
      <c r="D18" s="87">
        <v>180</v>
      </c>
      <c r="E18" s="15"/>
      <c r="F18" s="41"/>
      <c r="G18" s="48" t="s">
        <v>69</v>
      </c>
      <c r="I18" s="15" t="s">
        <v>31</v>
      </c>
      <c r="J18" s="23"/>
      <c r="K18" s="17" t="s">
        <v>13</v>
      </c>
      <c r="L18" s="6">
        <v>0</v>
      </c>
      <c r="M18" s="60">
        <v>5.5</v>
      </c>
      <c r="N18" s="60">
        <f t="shared" si="1"/>
        <v>0</v>
      </c>
      <c r="P18" s="69" t="s">
        <v>71</v>
      </c>
      <c r="Q18" s="70"/>
      <c r="R18" s="70"/>
      <c r="S18" s="90">
        <v>0</v>
      </c>
      <c r="T18" s="91">
        <v>38.5</v>
      </c>
      <c r="U18" s="73">
        <f>(T18*S18)</f>
        <v>0</v>
      </c>
    </row>
    <row r="19" spans="2:21" x14ac:dyDescent="0.25">
      <c r="B19" s="15"/>
      <c r="C19" s="10" t="s">
        <v>0</v>
      </c>
      <c r="D19" s="10" t="s">
        <v>1</v>
      </c>
      <c r="E19" s="25"/>
      <c r="F19" s="55"/>
      <c r="G19" s="49" t="s">
        <v>7</v>
      </c>
      <c r="I19" s="15" t="s">
        <v>31</v>
      </c>
      <c r="J19" s="23"/>
      <c r="K19" s="17" t="s">
        <v>14</v>
      </c>
      <c r="L19" s="6">
        <v>0</v>
      </c>
      <c r="M19" s="60">
        <v>7</v>
      </c>
      <c r="N19" s="60">
        <f t="shared" si="1"/>
        <v>0</v>
      </c>
      <c r="P19" s="34" t="s">
        <v>70</v>
      </c>
      <c r="Q19" s="13"/>
      <c r="R19" s="26"/>
      <c r="S19" s="67">
        <v>0</v>
      </c>
      <c r="T19" s="68">
        <v>25</v>
      </c>
      <c r="U19" s="62">
        <f>(T19*S19)</f>
        <v>0</v>
      </c>
    </row>
    <row r="20" spans="2:21" x14ac:dyDescent="0.25">
      <c r="B20" s="10" t="s">
        <v>3</v>
      </c>
      <c r="C20" s="6">
        <v>0</v>
      </c>
      <c r="D20" s="10">
        <v>0</v>
      </c>
      <c r="E20" s="25"/>
      <c r="F20" s="55"/>
      <c r="G20" s="57">
        <f t="shared" ref="G20:G22" si="2">C20*D20</f>
        <v>0</v>
      </c>
      <c r="I20" s="15" t="s">
        <v>30</v>
      </c>
      <c r="J20" s="23"/>
      <c r="K20" s="17" t="s">
        <v>12</v>
      </c>
      <c r="L20" s="6">
        <v>0</v>
      </c>
      <c r="M20" s="60">
        <v>3.5</v>
      </c>
      <c r="N20" s="60">
        <f t="shared" si="1"/>
        <v>0</v>
      </c>
      <c r="P20" s="31"/>
      <c r="Q20" s="31"/>
      <c r="R20" s="31"/>
      <c r="S20" s="27" t="s">
        <v>27</v>
      </c>
      <c r="T20" s="46"/>
      <c r="U20" s="66">
        <f>SUM(U13:U19)</f>
        <v>0</v>
      </c>
    </row>
    <row r="21" spans="2:21" x14ac:dyDescent="0.25">
      <c r="B21" s="10" t="s">
        <v>4</v>
      </c>
      <c r="C21" s="6">
        <v>0</v>
      </c>
      <c r="D21" s="10">
        <v>0</v>
      </c>
      <c r="E21" s="25"/>
      <c r="F21" s="55"/>
      <c r="G21" s="57">
        <f t="shared" si="2"/>
        <v>0</v>
      </c>
      <c r="I21" s="15" t="s">
        <v>30</v>
      </c>
      <c r="J21" s="23"/>
      <c r="K21" s="17" t="s">
        <v>13</v>
      </c>
      <c r="L21" s="6">
        <v>0</v>
      </c>
      <c r="M21" s="60">
        <v>4</v>
      </c>
      <c r="N21" s="60">
        <f t="shared" si="1"/>
        <v>0</v>
      </c>
    </row>
    <row r="22" spans="2:21" x14ac:dyDescent="0.25">
      <c r="B22" s="10" t="s">
        <v>5</v>
      </c>
      <c r="C22" s="6">
        <v>0</v>
      </c>
      <c r="D22" s="10">
        <v>0</v>
      </c>
      <c r="E22" s="25"/>
      <c r="F22" s="55"/>
      <c r="G22" s="57">
        <f t="shared" si="2"/>
        <v>0</v>
      </c>
      <c r="I22" s="15" t="s">
        <v>30</v>
      </c>
      <c r="J22" s="23"/>
      <c r="K22" s="17" t="s">
        <v>14</v>
      </c>
      <c r="L22" s="6">
        <v>0</v>
      </c>
      <c r="M22" s="60">
        <v>6.5</v>
      </c>
      <c r="N22" s="60">
        <f t="shared" si="1"/>
        <v>0</v>
      </c>
    </row>
    <row r="23" spans="2:21" x14ac:dyDescent="0.25">
      <c r="B23" s="25" t="s">
        <v>59</v>
      </c>
      <c r="C23" s="13"/>
      <c r="D23" s="13"/>
      <c r="E23" s="25"/>
      <c r="F23" s="55"/>
      <c r="G23" s="56">
        <f>SUM(G20:G22)</f>
        <v>0</v>
      </c>
      <c r="I23" s="15" t="s">
        <v>33</v>
      </c>
      <c r="J23" s="23"/>
      <c r="K23" s="17" t="s">
        <v>34</v>
      </c>
      <c r="L23" s="6">
        <v>0</v>
      </c>
      <c r="M23" s="60">
        <v>5</v>
      </c>
      <c r="N23" s="60">
        <f t="shared" si="1"/>
        <v>0</v>
      </c>
    </row>
    <row r="24" spans="2:21" x14ac:dyDescent="0.25">
      <c r="B24" s="25" t="s">
        <v>8</v>
      </c>
      <c r="C24" s="13"/>
      <c r="D24" s="13"/>
      <c r="E24" s="25"/>
      <c r="F24" s="55"/>
      <c r="G24" s="58">
        <f>(G23/2160)*D18</f>
        <v>0</v>
      </c>
      <c r="I24" s="15" t="s">
        <v>35</v>
      </c>
      <c r="J24" s="23"/>
      <c r="K24" s="17" t="s">
        <v>12</v>
      </c>
      <c r="L24" s="6">
        <v>0</v>
      </c>
      <c r="M24" s="60">
        <v>4</v>
      </c>
      <c r="N24" s="60">
        <f t="shared" si="1"/>
        <v>0</v>
      </c>
    </row>
    <row r="25" spans="2:21" x14ac:dyDescent="0.25">
      <c r="I25" s="15" t="s">
        <v>36</v>
      </c>
      <c r="J25" s="23"/>
      <c r="K25" s="17" t="s">
        <v>14</v>
      </c>
      <c r="L25" s="6">
        <v>0</v>
      </c>
      <c r="M25" s="60">
        <v>15</v>
      </c>
      <c r="N25" s="60">
        <f t="shared" si="1"/>
        <v>0</v>
      </c>
    </row>
    <row r="26" spans="2:21" x14ac:dyDescent="0.25">
      <c r="B26" s="27" t="s">
        <v>9</v>
      </c>
      <c r="C26" s="27"/>
      <c r="D26" s="87">
        <v>185</v>
      </c>
      <c r="E26" s="15"/>
      <c r="F26" s="41"/>
      <c r="G26" s="48" t="s">
        <v>72</v>
      </c>
      <c r="I26" s="28" t="s">
        <v>37</v>
      </c>
      <c r="J26" s="30"/>
      <c r="K26" s="17" t="s">
        <v>12</v>
      </c>
      <c r="L26" s="6">
        <v>0</v>
      </c>
      <c r="M26" s="60">
        <v>7</v>
      </c>
      <c r="N26" s="60">
        <f t="shared" ref="N26:N34" si="3">(M26*L26)</f>
        <v>0</v>
      </c>
    </row>
    <row r="27" spans="2:21" x14ac:dyDescent="0.25">
      <c r="B27" s="15"/>
      <c r="C27" s="10" t="s">
        <v>0</v>
      </c>
      <c r="D27" s="10" t="s">
        <v>1</v>
      </c>
      <c r="E27" s="25"/>
      <c r="F27" s="55"/>
      <c r="G27" s="48" t="s">
        <v>7</v>
      </c>
      <c r="I27" s="69" t="s">
        <v>65</v>
      </c>
      <c r="J27" s="3"/>
      <c r="K27" s="71" t="s">
        <v>12</v>
      </c>
      <c r="L27" s="72">
        <v>0</v>
      </c>
      <c r="M27" s="73">
        <v>10</v>
      </c>
      <c r="N27" s="73">
        <f t="shared" si="3"/>
        <v>0</v>
      </c>
    </row>
    <row r="28" spans="2:21" x14ac:dyDescent="0.25">
      <c r="B28" s="10" t="s">
        <v>3</v>
      </c>
      <c r="C28" s="6">
        <v>0</v>
      </c>
      <c r="D28" s="10">
        <v>0</v>
      </c>
      <c r="E28" s="25"/>
      <c r="F28" s="55"/>
      <c r="G28" s="57">
        <f>C28*D28</f>
        <v>0</v>
      </c>
      <c r="I28" s="25" t="s">
        <v>38</v>
      </c>
      <c r="J28" s="26"/>
      <c r="K28" s="17" t="s">
        <v>12</v>
      </c>
      <c r="L28" s="6">
        <v>0</v>
      </c>
      <c r="M28" s="60">
        <v>3.5</v>
      </c>
      <c r="N28" s="60">
        <f t="shared" si="3"/>
        <v>0</v>
      </c>
    </row>
    <row r="29" spans="2:21" x14ac:dyDescent="0.25">
      <c r="B29" s="10" t="s">
        <v>4</v>
      </c>
      <c r="C29" s="6">
        <v>0</v>
      </c>
      <c r="D29" s="10">
        <v>0</v>
      </c>
      <c r="E29" s="25"/>
      <c r="F29" s="55"/>
      <c r="G29" s="57">
        <f>C29*D29</f>
        <v>0</v>
      </c>
      <c r="I29" s="15" t="s">
        <v>38</v>
      </c>
      <c r="J29" s="23"/>
      <c r="K29" s="17" t="s">
        <v>14</v>
      </c>
      <c r="L29" s="6">
        <v>0</v>
      </c>
      <c r="M29" s="60">
        <v>6.5</v>
      </c>
      <c r="N29" s="60">
        <f t="shared" si="3"/>
        <v>0</v>
      </c>
    </row>
    <row r="30" spans="2:21" x14ac:dyDescent="0.25">
      <c r="B30" s="10" t="s">
        <v>5</v>
      </c>
      <c r="C30" s="6">
        <v>0</v>
      </c>
      <c r="D30" s="10">
        <v>0</v>
      </c>
      <c r="E30" s="25"/>
      <c r="F30" s="55"/>
      <c r="G30" s="57">
        <f>C30*D30</f>
        <v>0</v>
      </c>
      <c r="I30" s="15" t="s">
        <v>55</v>
      </c>
      <c r="J30" s="23"/>
      <c r="K30" s="17" t="s">
        <v>39</v>
      </c>
      <c r="L30" s="6">
        <v>0</v>
      </c>
      <c r="M30" s="60">
        <v>5</v>
      </c>
      <c r="N30" s="60">
        <f t="shared" si="3"/>
        <v>0</v>
      </c>
    </row>
    <row r="31" spans="2:21" x14ac:dyDescent="0.25">
      <c r="B31" s="25" t="s">
        <v>59</v>
      </c>
      <c r="C31" s="13"/>
      <c r="D31" s="13"/>
      <c r="E31" s="25"/>
      <c r="F31" s="55"/>
      <c r="G31" s="56">
        <f>SUM(G28:G30)</f>
        <v>0</v>
      </c>
      <c r="H31" s="85"/>
      <c r="I31" s="25" t="s">
        <v>55</v>
      </c>
      <c r="J31" s="26"/>
      <c r="K31" s="17" t="s">
        <v>40</v>
      </c>
      <c r="L31" s="6">
        <v>0</v>
      </c>
      <c r="M31" s="60">
        <v>10</v>
      </c>
      <c r="N31" s="60">
        <f t="shared" si="3"/>
        <v>0</v>
      </c>
    </row>
    <row r="32" spans="2:21" x14ac:dyDescent="0.25">
      <c r="B32" s="25" t="s">
        <v>8</v>
      </c>
      <c r="C32" s="13"/>
      <c r="D32" s="13"/>
      <c r="E32" s="25"/>
      <c r="F32" s="55"/>
      <c r="G32" s="58">
        <f>(G31/2160)*D26</f>
        <v>0</v>
      </c>
      <c r="I32" s="33" t="s">
        <v>56</v>
      </c>
      <c r="J32" s="3"/>
      <c r="K32" s="39" t="s">
        <v>57</v>
      </c>
      <c r="L32" s="22">
        <v>0</v>
      </c>
      <c r="M32" s="65">
        <v>5</v>
      </c>
      <c r="N32" s="60">
        <f t="shared" si="3"/>
        <v>0</v>
      </c>
    </row>
    <row r="33" spans="2:14" x14ac:dyDescent="0.25">
      <c r="I33" s="34" t="s">
        <v>56</v>
      </c>
      <c r="J33" s="2"/>
      <c r="K33" s="22" t="s">
        <v>58</v>
      </c>
      <c r="L33" s="22">
        <v>0</v>
      </c>
      <c r="M33" s="65">
        <v>7</v>
      </c>
      <c r="N33" s="60">
        <f t="shared" si="3"/>
        <v>0</v>
      </c>
    </row>
    <row r="34" spans="2:14" x14ac:dyDescent="0.25">
      <c r="B34" s="15" t="s">
        <v>42</v>
      </c>
      <c r="C34" s="14"/>
      <c r="D34" s="6" t="s">
        <v>43</v>
      </c>
      <c r="E34" s="16"/>
      <c r="F34" s="48" t="s">
        <v>11</v>
      </c>
      <c r="G34" s="48" t="s">
        <v>44</v>
      </c>
      <c r="I34" s="33" t="s">
        <v>73</v>
      </c>
      <c r="J34" s="3"/>
      <c r="K34" s="92" t="s">
        <v>74</v>
      </c>
      <c r="L34" s="92">
        <v>1</v>
      </c>
      <c r="M34" s="93">
        <v>230</v>
      </c>
      <c r="N34" s="93">
        <f>(M34*L34)</f>
        <v>230</v>
      </c>
    </row>
    <row r="35" spans="2:14" x14ac:dyDescent="0.25">
      <c r="B35" s="25" t="s">
        <v>46</v>
      </c>
      <c r="C35" s="13"/>
      <c r="D35" s="77">
        <v>0</v>
      </c>
      <c r="E35" s="19"/>
      <c r="F35" s="79">
        <v>0</v>
      </c>
      <c r="G35" s="74">
        <f>D35*F35*24</f>
        <v>0</v>
      </c>
      <c r="K35" s="15" t="s">
        <v>41</v>
      </c>
      <c r="L35" s="14"/>
      <c r="M35" s="41"/>
      <c r="N35" s="66">
        <f>SUM(N17:N34)</f>
        <v>230</v>
      </c>
    </row>
    <row r="36" spans="2:14" x14ac:dyDescent="0.25">
      <c r="B36" s="24" t="s">
        <v>66</v>
      </c>
      <c r="C36" s="12"/>
      <c r="D36" s="77">
        <v>6.25E-2</v>
      </c>
      <c r="E36" s="4"/>
      <c r="F36" s="80">
        <v>175</v>
      </c>
      <c r="G36" s="83">
        <f>D36*F36*24</f>
        <v>262.5</v>
      </c>
    </row>
    <row r="37" spans="2:14" x14ac:dyDescent="0.25">
      <c r="B37" s="69" t="s">
        <v>67</v>
      </c>
      <c r="C37" s="3"/>
      <c r="D37" s="78">
        <v>0</v>
      </c>
      <c r="E37" s="69"/>
      <c r="F37" s="81">
        <v>130</v>
      </c>
      <c r="G37" s="84">
        <f>D37*F37*24</f>
        <v>0</v>
      </c>
    </row>
    <row r="38" spans="2:14" x14ac:dyDescent="0.25">
      <c r="B38" s="33" t="s">
        <v>52</v>
      </c>
      <c r="C38" s="14"/>
      <c r="D38" s="82">
        <f>SUM(D35:D37)</f>
        <v>6.25E-2</v>
      </c>
      <c r="E38" s="9" t="s">
        <v>45</v>
      </c>
      <c r="F38" s="41"/>
      <c r="G38" s="66">
        <f>SUM(G35:G37)</f>
        <v>262.5</v>
      </c>
    </row>
    <row r="40" spans="2:14" ht="15.75" x14ac:dyDescent="0.25">
      <c r="B40" s="35" t="s">
        <v>47</v>
      </c>
      <c r="C40" s="14"/>
      <c r="D40" s="14"/>
      <c r="E40" s="14"/>
      <c r="F40" s="41"/>
      <c r="G40" s="75">
        <f>SUM(G16+N11+U9+U20+N35+G24+G32)</f>
        <v>254.77777777777777</v>
      </c>
    </row>
    <row r="41" spans="2:14" ht="15.75" x14ac:dyDescent="0.25">
      <c r="B41" s="35" t="s">
        <v>48</v>
      </c>
      <c r="C41" s="14"/>
      <c r="D41" s="8">
        <v>1</v>
      </c>
      <c r="E41" s="14"/>
      <c r="F41" s="50" t="s">
        <v>49</v>
      </c>
      <c r="G41" s="75">
        <f>SUM(G40)*(D41)</f>
        <v>254.77777777777777</v>
      </c>
    </row>
    <row r="42" spans="2:14" x14ac:dyDescent="0.25">
      <c r="B42" s="31"/>
      <c r="C42" s="31"/>
      <c r="D42" s="31"/>
      <c r="E42" s="31"/>
      <c r="F42" s="42"/>
    </row>
    <row r="43" spans="2:14" ht="15.75" x14ac:dyDescent="0.25">
      <c r="B43" s="35" t="s">
        <v>50</v>
      </c>
      <c r="C43" s="14"/>
      <c r="D43" s="14"/>
      <c r="E43" s="14"/>
      <c r="F43" s="41"/>
      <c r="G43" s="75">
        <f>SUM(G16+N11+U9+U20+N35+G24+G32)+(G38/D41)</f>
        <v>517.27777777777783</v>
      </c>
    </row>
    <row r="44" spans="2:14" ht="15.75" x14ac:dyDescent="0.25">
      <c r="B44" s="36" t="s">
        <v>51</v>
      </c>
      <c r="C44" s="29"/>
      <c r="D44" s="29"/>
      <c r="E44" s="29"/>
      <c r="F44" s="51"/>
      <c r="G44" s="76">
        <f>SUM(G41+G38)</f>
        <v>517.27777777777783</v>
      </c>
    </row>
    <row r="45" spans="2:14" ht="15.75" x14ac:dyDescent="0.25">
      <c r="B45" s="37"/>
      <c r="C45" s="29"/>
      <c r="D45" s="29"/>
      <c r="E45" s="29"/>
      <c r="F45" s="51"/>
      <c r="G45" s="53"/>
    </row>
    <row r="46" spans="2:14" ht="15.75" x14ac:dyDescent="0.25">
      <c r="B46" s="38" t="s">
        <v>53</v>
      </c>
      <c r="C46" s="14"/>
      <c r="D46" s="14"/>
      <c r="E46" s="14"/>
      <c r="F46" s="41"/>
      <c r="G46" s="75">
        <f>SUM(G43)*1.25</f>
        <v>646.59722222222229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 Pedersen</cp:lastModifiedBy>
  <dcterms:created xsi:type="dcterms:W3CDTF">2010-10-01T19:01:36Z</dcterms:created>
  <dcterms:modified xsi:type="dcterms:W3CDTF">2014-05-06T17:06:44Z</dcterms:modified>
</cp:coreProperties>
</file>